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structions" sheetId="1" r:id="rId1"/>
    <sheet name="10% Loads - IP" sheetId="2" r:id="rId2"/>
    <sheet name="NPLV - IP" sheetId="3" r:id="rId3"/>
    <sheet name="10% Loads - SI" sheetId="4" r:id="rId4"/>
    <sheet name="NPLV - SI" sheetId="5" r:id="rId5"/>
  </sheets>
  <definedNames/>
  <calcPr fullCalcOnLoad="1"/>
</workbook>
</file>

<file path=xl/sharedStrings.xml><?xml version="1.0" encoding="utf-8"?>
<sst xmlns="http://schemas.openxmlformats.org/spreadsheetml/2006/main" count="90" uniqueCount="34">
  <si>
    <t>DeltaT</t>
  </si>
  <si>
    <t>Ambient multiplier</t>
  </si>
  <si>
    <t>kW @ Constant ECWT</t>
  </si>
  <si>
    <t>Instructions for use:</t>
  </si>
  <si>
    <t>% kW @ Constant ECWT</t>
  </si>
  <si>
    <t>- User input field</t>
  </si>
  <si>
    <t>- Inputs for System Analyzer or TRACE</t>
  </si>
  <si>
    <t>- Calculation fields (not to be used)</t>
  </si>
  <si>
    <t>- If you have any questions please contact the C.D.S.(TM) Support Center.</t>
  </si>
  <si>
    <t>* These percentages can be changed</t>
  </si>
  <si>
    <t>Load %*</t>
  </si>
  <si>
    <t>Variable ECWT</t>
  </si>
  <si>
    <t>kW @ Variable ECWT</t>
  </si>
  <si>
    <t>Constant ECWT</t>
  </si>
  <si>
    <t>Condenser Relief Modifier</t>
  </si>
  <si>
    <t>System Analyzer Inputs</t>
  </si>
  <si>
    <t>System Analyzer Input</t>
  </si>
  <si>
    <t xml:space="preserve">NOTE: This spreadsheet is intended to determine the condenser relief value for input into System Analyzer(TM).    </t>
  </si>
  <si>
    <t>This spreadsheet requires that you have constant condenser temperature and condenser relief unloading curves and the condenser entering temperatures at all points.</t>
  </si>
  <si>
    <t>- Input the constant condenser temperature unloading curve and constant condenser entering temperatures for the chiller in question.</t>
  </si>
  <si>
    <t>- The spreadsheet will calculate the condenser relief value for input into System Analyzer as well as the load and kW percentages.</t>
  </si>
  <si>
    <t>- Select the appropriate sheet (10% Loads or NPLV) for the unloading curve and units that you have by clicking on the appropriate button.</t>
  </si>
  <si>
    <t>NOTE: All temperatures are expressed in degrees C</t>
  </si>
  <si>
    <t>NOTE: The Condenser Relief Modifier value is for direct input into System Analyzer and is expressed in units of percent / degree F</t>
  </si>
  <si>
    <t>NOTE: The Condenser Relief Modifier value is for direct input into System Analyzer and is expressed in units of percent / degree C</t>
  </si>
  <si>
    <t>NOTE: All temperatures are expressed in degrees F</t>
  </si>
  <si>
    <t>10% Load Increment Calculation Sheet - IP Units</t>
  </si>
  <si>
    <t>NPLV Calculation Sheet - IP Units</t>
  </si>
  <si>
    <t>10% Load Increment Calculation Sheet - SI Units</t>
  </si>
  <si>
    <t>NPLV Calculation Sheet - SI Units</t>
  </si>
  <si>
    <t>- Input the condenser relief unloading curves and subsequent condenser entering temperatures for the chiller in question.</t>
  </si>
  <si>
    <t>NOTE: The load percentages can be changed but all subsequent inputs must be changed to reflect it.</t>
  </si>
  <si>
    <t>NOTE: Only input data that you have.  If you don't have data, leave that input field blank and that point will be ignored.</t>
  </si>
  <si>
    <t>NOTE: Within the programs, the unloading curve must be entered at constant condenser temperature.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</si>
</sst>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2" borderId="2" xfId="0" applyFont="1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horizontal="center"/>
      <protection/>
    </xf>
    <xf numFmtId="1" fontId="0" fillId="2" borderId="4" xfId="0" applyNumberFormat="1" applyFill="1" applyBorder="1" applyAlignment="1" applyProtection="1">
      <alignment horizontal="center"/>
      <protection/>
    </xf>
    <xf numFmtId="1" fontId="0" fillId="2" borderId="5" xfId="0" applyNumberFormat="1" applyFill="1" applyBorder="1" applyAlignment="1" applyProtection="1">
      <alignment horizontal="center"/>
      <protection/>
    </xf>
    <xf numFmtId="1" fontId="0" fillId="4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65" fontId="0" fillId="4" borderId="3" xfId="0" applyNumberFormat="1" applyFont="1" applyFill="1" applyBorder="1" applyAlignment="1" applyProtection="1">
      <alignment horizontal="center"/>
      <protection locked="0"/>
    </xf>
    <xf numFmtId="164" fontId="0" fillId="0" borderId="0" xfId="19" applyNumberFormat="1" applyFill="1" applyBorder="1" applyAlignment="1" applyProtection="1">
      <alignment horizontal="center"/>
      <protection/>
    </xf>
    <xf numFmtId="9" fontId="1" fillId="3" borderId="3" xfId="19" applyFont="1" applyFill="1" applyBorder="1" applyAlignment="1" applyProtection="1">
      <alignment horizontal="center"/>
      <protection/>
    </xf>
    <xf numFmtId="9" fontId="1" fillId="3" borderId="4" xfId="19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/>
      <protection/>
    </xf>
    <xf numFmtId="9" fontId="1" fillId="3" borderId="3" xfId="19" applyFont="1" applyFill="1" applyBorder="1" applyAlignment="1" applyProtection="1">
      <alignment horizontal="center"/>
      <protection locked="0"/>
    </xf>
    <xf numFmtId="9" fontId="1" fillId="3" borderId="4" xfId="19" applyFont="1" applyFill="1" applyBorder="1" applyAlignment="1" applyProtection="1">
      <alignment horizontal="center"/>
      <protection locked="0"/>
    </xf>
    <xf numFmtId="9" fontId="1" fillId="3" borderId="5" xfId="19" applyFont="1" applyFill="1" applyBorder="1" applyAlignment="1" applyProtection="1">
      <alignment horizontal="center"/>
      <protection locked="0"/>
    </xf>
    <xf numFmtId="9" fontId="1" fillId="3" borderId="5" xfId="19" applyFont="1" applyFill="1" applyBorder="1" applyAlignment="1" applyProtection="1">
      <alignment horizontal="center"/>
      <protection/>
    </xf>
    <xf numFmtId="9" fontId="1" fillId="0" borderId="0" xfId="19" applyFont="1" applyFill="1" applyBorder="1" applyAlignment="1" applyProtection="1">
      <alignment horizontal="center"/>
      <protection/>
    </xf>
    <xf numFmtId="1" fontId="0" fillId="0" borderId="0" xfId="19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9" fontId="0" fillId="0" borderId="0" xfId="19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165" fontId="0" fillId="4" borderId="3" xfId="0" applyNumberFormat="1" applyFill="1" applyBorder="1" applyAlignment="1" applyProtection="1">
      <alignment horizontal="center"/>
      <protection locked="0"/>
    </xf>
    <xf numFmtId="165" fontId="0" fillId="4" borderId="4" xfId="0" applyNumberFormat="1" applyFill="1" applyBorder="1" applyAlignment="1" applyProtection="1">
      <alignment horizontal="center"/>
      <protection locked="0"/>
    </xf>
    <xf numFmtId="165" fontId="0" fillId="4" borderId="5" xfId="0" applyNumberFormat="1" applyFill="1" applyBorder="1" applyAlignment="1" applyProtection="1">
      <alignment horizontal="center"/>
      <protection locked="0"/>
    </xf>
    <xf numFmtId="164" fontId="0" fillId="2" borderId="3" xfId="19" applyNumberFormat="1" applyFill="1" applyBorder="1" applyAlignment="1" applyProtection="1">
      <alignment horizontal="center"/>
      <protection/>
    </xf>
    <xf numFmtId="9" fontId="0" fillId="0" borderId="0" xfId="19" applyFill="1" applyBorder="1" applyAlignment="1" applyProtection="1">
      <alignment horizontal="center"/>
      <protection/>
    </xf>
    <xf numFmtId="1" fontId="0" fillId="0" borderId="0" xfId="19" applyNumberFormat="1" applyFill="1" applyBorder="1" applyAlignment="1" applyProtection="1">
      <alignment horizontal="center"/>
      <protection/>
    </xf>
    <xf numFmtId="164" fontId="0" fillId="0" borderId="0" xfId="19" applyNumberFormat="1" applyFill="1" applyBorder="1" applyAlignment="1" applyProtection="1">
      <alignment horizontal="center"/>
      <protection/>
    </xf>
    <xf numFmtId="10" fontId="0" fillId="2" borderId="4" xfId="19" applyNumberFormat="1" applyFill="1" applyBorder="1" applyAlignment="1" applyProtection="1">
      <alignment horizontal="center"/>
      <protection/>
    </xf>
    <xf numFmtId="10" fontId="0" fillId="2" borderId="5" xfId="19" applyNumberFormat="1" applyFill="1" applyBorder="1" applyAlignment="1" applyProtection="1">
      <alignment horizontal="center"/>
      <protection/>
    </xf>
    <xf numFmtId="165" fontId="0" fillId="2" borderId="3" xfId="0" applyNumberFormat="1" applyFill="1" applyBorder="1" applyAlignment="1" applyProtection="1">
      <alignment horizontal="center"/>
      <protection/>
    </xf>
    <xf numFmtId="165" fontId="0" fillId="2" borderId="4" xfId="0" applyNumberFormat="1" applyFill="1" applyBorder="1" applyAlignment="1" applyProtection="1">
      <alignment horizontal="center"/>
      <protection/>
    </xf>
    <xf numFmtId="165" fontId="0" fillId="2" borderId="5" xfId="0" applyNumberFormat="1" applyFill="1" applyBorder="1" applyAlignment="1" applyProtection="1">
      <alignment horizontal="center"/>
      <protection/>
    </xf>
    <xf numFmtId="1" fontId="0" fillId="2" borderId="4" xfId="0" applyNumberFormat="1" applyFont="1" applyFill="1" applyBorder="1" applyAlignment="1" applyProtection="1">
      <alignment horizontal="center"/>
      <protection/>
    </xf>
    <xf numFmtId="1" fontId="0" fillId="2" borderId="5" xfId="0" applyNumberFormat="1" applyFont="1" applyFill="1" applyBorder="1" applyAlignment="1" applyProtection="1">
      <alignment horizontal="center"/>
      <protection/>
    </xf>
    <xf numFmtId="165" fontId="0" fillId="2" borderId="4" xfId="0" applyNumberFormat="1" applyFont="1" applyFill="1" applyBorder="1" applyAlignment="1" applyProtection="1">
      <alignment horizontal="center"/>
      <protection/>
    </xf>
    <xf numFmtId="165" fontId="0" fillId="2" borderId="5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65" fontId="0" fillId="4" borderId="7" xfId="0" applyNumberFormat="1" applyFont="1" applyFill="1" applyBorder="1" applyAlignment="1" applyProtection="1">
      <alignment horizontal="center"/>
      <protection locked="0"/>
    </xf>
    <xf numFmtId="165" fontId="0" fillId="4" borderId="8" xfId="0" applyNumberFormat="1" applyFont="1" applyFill="1" applyBorder="1" applyAlignment="1" applyProtection="1">
      <alignment horizontal="center"/>
      <protection locked="0"/>
    </xf>
    <xf numFmtId="165" fontId="0" fillId="4" borderId="9" xfId="0" applyNumberFormat="1" applyFont="1" applyFill="1" applyBorder="1" applyAlignment="1" applyProtection="1">
      <alignment horizontal="center"/>
      <protection locked="0"/>
    </xf>
    <xf numFmtId="1" fontId="0" fillId="4" borderId="10" xfId="19" applyNumberFormat="1" applyFill="1" applyBorder="1" applyAlignment="1" applyProtection="1">
      <alignment horizontal="center"/>
      <protection locked="0"/>
    </xf>
    <xf numFmtId="1" fontId="0" fillId="4" borderId="11" xfId="19" applyNumberFormat="1" applyFill="1" applyBorder="1" applyAlignment="1" applyProtection="1">
      <alignment horizontal="center"/>
      <protection locked="0"/>
    </xf>
    <xf numFmtId="1" fontId="0" fillId="4" borderId="12" xfId="19" applyNumberForma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/>
    </xf>
    <xf numFmtId="165" fontId="0" fillId="4" borderId="7" xfId="0" applyNumberFormat="1" applyFill="1" applyBorder="1" applyAlignment="1" applyProtection="1">
      <alignment horizontal="center"/>
      <protection locked="0"/>
    </xf>
    <xf numFmtId="165" fontId="0" fillId="4" borderId="8" xfId="0" applyNumberFormat="1" applyFill="1" applyBorder="1" applyAlignment="1" applyProtection="1">
      <alignment horizontal="center"/>
      <protection locked="0"/>
    </xf>
    <xf numFmtId="165" fontId="0" fillId="4" borderId="9" xfId="0" applyNumberForma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/>
    </xf>
    <xf numFmtId="10" fontId="0" fillId="2" borderId="3" xfId="19" applyNumberFormat="1" applyFill="1" applyBorder="1" applyAlignment="1" applyProtection="1">
      <alignment horizontal="center"/>
      <protection/>
    </xf>
    <xf numFmtId="9" fontId="1" fillId="3" borderId="9" xfId="19" applyFont="1" applyFill="1" applyBorder="1" applyAlignment="1" applyProtection="1">
      <alignment horizontal="center"/>
      <protection locked="0"/>
    </xf>
    <xf numFmtId="165" fontId="0" fillId="4" borderId="13" xfId="0" applyNumberFormat="1" applyFont="1" applyFill="1" applyBorder="1" applyAlignment="1" applyProtection="1">
      <alignment horizontal="center"/>
      <protection locked="0"/>
    </xf>
    <xf numFmtId="9" fontId="1" fillId="3" borderId="7" xfId="19" applyFont="1" applyFill="1" applyBorder="1" applyAlignment="1" applyProtection="1">
      <alignment horizontal="center"/>
      <protection locked="0"/>
    </xf>
    <xf numFmtId="9" fontId="1" fillId="3" borderId="8" xfId="19" applyFont="1" applyFill="1" applyBorder="1" applyAlignment="1" applyProtection="1">
      <alignment horizontal="center"/>
      <protection locked="0"/>
    </xf>
    <xf numFmtId="165" fontId="0" fillId="4" borderId="14" xfId="0" applyNumberFormat="1" applyFont="1" applyFill="1" applyBorder="1" applyAlignment="1" applyProtection="1">
      <alignment horizontal="center"/>
      <protection locked="0"/>
    </xf>
    <xf numFmtId="165" fontId="0" fillId="4" borderId="0" xfId="0" applyNumberFormat="1" applyFont="1" applyFill="1" applyBorder="1" applyAlignment="1" applyProtection="1">
      <alignment horizontal="center"/>
      <protection locked="0"/>
    </xf>
    <xf numFmtId="165" fontId="0" fillId="4" borderId="10" xfId="19" applyNumberFormat="1" applyFill="1" applyBorder="1" applyAlignment="1" applyProtection="1">
      <alignment horizontal="center"/>
      <protection locked="0"/>
    </xf>
    <xf numFmtId="165" fontId="0" fillId="4" borderId="11" xfId="19" applyNumberFormat="1" applyFill="1" applyBorder="1" applyAlignment="1" applyProtection="1">
      <alignment horizontal="center"/>
      <protection locked="0"/>
    </xf>
    <xf numFmtId="165" fontId="0" fillId="4" borderId="12" xfId="19" applyNumberFormat="1" applyFill="1" applyBorder="1" applyAlignment="1" applyProtection="1">
      <alignment horizontal="center"/>
      <protection locked="0"/>
    </xf>
    <xf numFmtId="164" fontId="0" fillId="2" borderId="4" xfId="19" applyNumberFormat="1" applyFill="1" applyBorder="1" applyAlignment="1" applyProtection="1">
      <alignment horizontal="center"/>
      <protection/>
    </xf>
    <xf numFmtId="164" fontId="0" fillId="2" borderId="5" xfId="19" applyNumberForma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64" fontId="0" fillId="0" borderId="0" xfId="19" applyNumberFormat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0" fillId="0" borderId="0" xfId="19" applyNumberFormat="1" applyFill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10" fontId="1" fillId="3" borderId="4" xfId="0" applyNumberFormat="1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3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0" fillId="0" borderId="0" xfId="19" applyNumberFormat="1" applyAlignment="1" applyProtection="1">
      <alignment horizontal="center"/>
      <protection/>
    </xf>
    <xf numFmtId="164" fontId="0" fillId="0" borderId="0" xfId="19" applyNumberFormat="1" applyFill="1" applyAlignment="1" applyProtection="1">
      <alignment horizontal="center"/>
      <protection/>
    </xf>
    <xf numFmtId="0" fontId="1" fillId="4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2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8.421875" style="0" customWidth="1"/>
  </cols>
  <sheetData>
    <row r="1" ht="27.75">
      <c r="A1" s="46" t="s">
        <v>3</v>
      </c>
    </row>
    <row r="2" s="1" customFormat="1" ht="12.75">
      <c r="A2" s="3" t="s">
        <v>17</v>
      </c>
    </row>
    <row r="3" ht="12.75">
      <c r="A3" s="3" t="s">
        <v>18</v>
      </c>
    </row>
    <row r="4" ht="12.75">
      <c r="A4" s="3"/>
    </row>
    <row r="5" ht="12.75">
      <c r="A5" s="4" t="s">
        <v>21</v>
      </c>
    </row>
    <row r="6" ht="12.75">
      <c r="A6" s="2" t="s">
        <v>19</v>
      </c>
    </row>
    <row r="7" ht="12.75">
      <c r="A7" s="2" t="s">
        <v>30</v>
      </c>
    </row>
    <row r="8" ht="12.75">
      <c r="A8" s="95" t="s">
        <v>31</v>
      </c>
    </row>
    <row r="9" ht="12.75">
      <c r="A9" s="3" t="s">
        <v>32</v>
      </c>
    </row>
    <row r="10" ht="12.75">
      <c r="A10" s="2" t="s">
        <v>20</v>
      </c>
    </row>
    <row r="11" ht="12.75">
      <c r="A11" s="3" t="s">
        <v>33</v>
      </c>
    </row>
    <row r="12" ht="12.75">
      <c r="A12" s="2" t="s">
        <v>8</v>
      </c>
    </row>
    <row r="13" ht="13.5" thickBot="1"/>
    <row r="14" spans="1:2" ht="13.5" thickBot="1">
      <c r="A14" s="7"/>
      <c r="B14" s="2" t="s">
        <v>5</v>
      </c>
    </row>
    <row r="15" spans="1:2" ht="13.5" thickBot="1">
      <c r="A15" s="6"/>
      <c r="B15" s="2" t="s">
        <v>6</v>
      </c>
    </row>
    <row r="16" spans="1:2" ht="13.5" thickBot="1">
      <c r="A16" s="5"/>
      <c r="B16" s="2" t="s">
        <v>7</v>
      </c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6"/>
  <sheetViews>
    <sheetView showGridLines="0" zoomScale="90" zoomScaleNormal="90" workbookViewId="0" topLeftCell="A1">
      <selection activeCell="B7" sqref="B7"/>
    </sheetView>
  </sheetViews>
  <sheetFormatPr defaultColWidth="9.140625" defaultRowHeight="12.75"/>
  <cols>
    <col min="1" max="1" width="28.421875" style="71" customWidth="1"/>
    <col min="2" max="2" width="15.28125" style="71" customWidth="1"/>
    <col min="3" max="3" width="21.00390625" style="71" bestFit="1" customWidth="1"/>
    <col min="4" max="4" width="22.8515625" style="71" bestFit="1" customWidth="1"/>
    <col min="5" max="5" width="14.7109375" style="71" bestFit="1" customWidth="1"/>
    <col min="6" max="6" width="6.8515625" style="71" customWidth="1"/>
    <col min="7" max="7" width="24.57421875" style="71" bestFit="1" customWidth="1"/>
    <col min="8" max="8" width="21.28125" style="71" bestFit="1" customWidth="1"/>
    <col min="9" max="9" width="21.00390625" style="71" customWidth="1"/>
    <col min="10" max="10" width="22.8515625" style="71" bestFit="1" customWidth="1"/>
    <col min="11" max="11" width="20.28125" style="71" bestFit="1" customWidth="1"/>
    <col min="12" max="16384" width="9.140625" style="71" customWidth="1"/>
  </cols>
  <sheetData>
    <row r="1" ht="27.75">
      <c r="A1" s="70" t="s">
        <v>26</v>
      </c>
    </row>
    <row r="3" spans="1:3" ht="12.75">
      <c r="A3" s="13"/>
      <c r="B3" s="16"/>
      <c r="C3" s="90"/>
    </row>
    <row r="4" spans="1:10" ht="13.5" thickBot="1">
      <c r="A4" s="73"/>
      <c r="B4" s="91"/>
      <c r="C4" s="90"/>
      <c r="I4" s="76"/>
      <c r="J4" s="76"/>
    </row>
    <row r="5" spans="1:11" ht="13.5" thickBot="1">
      <c r="A5" s="75" t="s">
        <v>15</v>
      </c>
      <c r="B5" s="76"/>
      <c r="C5" s="19"/>
      <c r="D5" s="75" t="s">
        <v>15</v>
      </c>
      <c r="E5" s="19"/>
      <c r="F5" s="19"/>
      <c r="G5" s="19"/>
      <c r="H5" s="19"/>
      <c r="I5" s="19"/>
      <c r="J5" s="13"/>
      <c r="K5" s="93"/>
    </row>
    <row r="6" spans="1:11" ht="12.75">
      <c r="A6" s="77" t="s">
        <v>10</v>
      </c>
      <c r="B6" s="20" t="s">
        <v>13</v>
      </c>
      <c r="C6" s="20" t="s">
        <v>2</v>
      </c>
      <c r="D6" s="53" t="s">
        <v>4</v>
      </c>
      <c r="E6" s="20" t="s">
        <v>11</v>
      </c>
      <c r="F6" s="8" t="s">
        <v>0</v>
      </c>
      <c r="G6" s="20" t="s">
        <v>12</v>
      </c>
      <c r="H6" s="57" t="s">
        <v>1</v>
      </c>
      <c r="I6" s="13"/>
      <c r="J6" s="13"/>
      <c r="K6" s="93"/>
    </row>
    <row r="7" spans="1:11" ht="12.75">
      <c r="A7" s="21">
        <v>1</v>
      </c>
      <c r="B7" s="12">
        <v>85</v>
      </c>
      <c r="C7" s="47">
        <v>100</v>
      </c>
      <c r="D7" s="17">
        <f>IF($C$7&gt;0,C7/$C$7,0)</f>
        <v>1</v>
      </c>
      <c r="E7" s="50">
        <v>85</v>
      </c>
      <c r="F7" s="9">
        <f>B7-E7</f>
        <v>0</v>
      </c>
      <c r="G7" s="54">
        <v>100</v>
      </c>
      <c r="H7" s="58" t="str">
        <f aca="true" t="shared" si="0" ref="H7:H15">IF(F7&gt;0,IF(OR(ISBLANK(A7),ISBLANK(B7),ISBLANK(C7),C$7:C$16=0,ISBLANK(D7),ISBLANK(E7),ISBLANK(F7),ISBLANK(G7),G$7:G$16=0),"",((C7-G7)/(C7*F7))),"-----")</f>
        <v>-----</v>
      </c>
      <c r="I7" s="14"/>
      <c r="J7" s="28"/>
      <c r="K7" s="93"/>
    </row>
    <row r="8" spans="1:11" ht="12.75">
      <c r="A8" s="22">
        <v>0.9</v>
      </c>
      <c r="B8" s="42">
        <f>$B$7</f>
        <v>85</v>
      </c>
      <c r="C8" s="48">
        <v>90</v>
      </c>
      <c r="D8" s="18">
        <f aca="true" t="shared" si="1" ref="D8:D16">IF($C$7&gt;0,C8/$C$7,0)</f>
        <v>0.9</v>
      </c>
      <c r="E8" s="51">
        <v>81</v>
      </c>
      <c r="F8" s="10">
        <f aca="true" t="shared" si="2" ref="F8:F16">B8-E8</f>
        <v>4</v>
      </c>
      <c r="G8" s="55">
        <v>90</v>
      </c>
      <c r="H8" s="37">
        <f t="shared" si="0"/>
        <v>0</v>
      </c>
      <c r="I8" s="14"/>
      <c r="J8" s="28"/>
      <c r="K8" s="94"/>
    </row>
    <row r="9" spans="1:11" ht="12.75">
      <c r="A9" s="22">
        <v>0.8</v>
      </c>
      <c r="B9" s="42">
        <f aca="true" t="shared" si="3" ref="B9:B16">$B$7</f>
        <v>85</v>
      </c>
      <c r="C9" s="48">
        <v>80</v>
      </c>
      <c r="D9" s="18">
        <f t="shared" si="1"/>
        <v>0.8</v>
      </c>
      <c r="E9" s="51">
        <v>77</v>
      </c>
      <c r="F9" s="10">
        <f t="shared" si="2"/>
        <v>8</v>
      </c>
      <c r="G9" s="55">
        <v>80</v>
      </c>
      <c r="H9" s="37">
        <f t="shared" si="0"/>
        <v>0</v>
      </c>
      <c r="I9" s="14"/>
      <c r="J9" s="28"/>
      <c r="K9" s="94"/>
    </row>
    <row r="10" spans="1:11" ht="12.75">
      <c r="A10" s="22">
        <v>0.7</v>
      </c>
      <c r="B10" s="42">
        <f t="shared" si="3"/>
        <v>85</v>
      </c>
      <c r="C10" s="48">
        <v>70</v>
      </c>
      <c r="D10" s="18">
        <f t="shared" si="1"/>
        <v>0.7</v>
      </c>
      <c r="E10" s="51">
        <v>73</v>
      </c>
      <c r="F10" s="10">
        <f t="shared" si="2"/>
        <v>12</v>
      </c>
      <c r="G10" s="55">
        <v>70</v>
      </c>
      <c r="H10" s="37">
        <f t="shared" si="0"/>
        <v>0</v>
      </c>
      <c r="I10" s="14"/>
      <c r="J10" s="28"/>
      <c r="K10" s="94"/>
    </row>
    <row r="11" spans="1:11" ht="12.75">
      <c r="A11" s="22">
        <v>0.6</v>
      </c>
      <c r="B11" s="42">
        <f t="shared" si="3"/>
        <v>85</v>
      </c>
      <c r="C11" s="48">
        <v>60</v>
      </c>
      <c r="D11" s="18">
        <f t="shared" si="1"/>
        <v>0.6</v>
      </c>
      <c r="E11" s="51">
        <v>69</v>
      </c>
      <c r="F11" s="10">
        <f t="shared" si="2"/>
        <v>16</v>
      </c>
      <c r="G11" s="55">
        <v>60</v>
      </c>
      <c r="H11" s="37">
        <f t="shared" si="0"/>
        <v>0</v>
      </c>
      <c r="I11" s="14"/>
      <c r="J11" s="28"/>
      <c r="K11" s="94"/>
    </row>
    <row r="12" spans="1:11" ht="12.75">
      <c r="A12" s="22">
        <v>0.5</v>
      </c>
      <c r="B12" s="42">
        <f t="shared" si="3"/>
        <v>85</v>
      </c>
      <c r="C12" s="48">
        <v>50</v>
      </c>
      <c r="D12" s="18">
        <f t="shared" si="1"/>
        <v>0.5</v>
      </c>
      <c r="E12" s="51">
        <v>65</v>
      </c>
      <c r="F12" s="10">
        <f t="shared" si="2"/>
        <v>20</v>
      </c>
      <c r="G12" s="55">
        <v>50</v>
      </c>
      <c r="H12" s="37">
        <f t="shared" si="0"/>
        <v>0</v>
      </c>
      <c r="I12" s="14"/>
      <c r="J12" s="28"/>
      <c r="K12" s="94"/>
    </row>
    <row r="13" spans="1:11" ht="12.75">
      <c r="A13" s="22">
        <v>0.4</v>
      </c>
      <c r="B13" s="42">
        <f t="shared" si="3"/>
        <v>85</v>
      </c>
      <c r="C13" s="48">
        <v>40</v>
      </c>
      <c r="D13" s="18">
        <f t="shared" si="1"/>
        <v>0.4</v>
      </c>
      <c r="E13" s="51">
        <v>65</v>
      </c>
      <c r="F13" s="10">
        <f t="shared" si="2"/>
        <v>20</v>
      </c>
      <c r="G13" s="55">
        <v>40</v>
      </c>
      <c r="H13" s="37">
        <f t="shared" si="0"/>
        <v>0</v>
      </c>
      <c r="I13" s="14"/>
      <c r="J13" s="28"/>
      <c r="K13" s="94"/>
    </row>
    <row r="14" spans="1:11" ht="12.75">
      <c r="A14" s="22">
        <v>0.3</v>
      </c>
      <c r="B14" s="42">
        <f t="shared" si="3"/>
        <v>85</v>
      </c>
      <c r="C14" s="48">
        <v>30</v>
      </c>
      <c r="D14" s="18">
        <f t="shared" si="1"/>
        <v>0.3</v>
      </c>
      <c r="E14" s="51">
        <v>65</v>
      </c>
      <c r="F14" s="10">
        <f t="shared" si="2"/>
        <v>20</v>
      </c>
      <c r="G14" s="55">
        <v>30</v>
      </c>
      <c r="H14" s="37">
        <f t="shared" si="0"/>
        <v>0</v>
      </c>
      <c r="I14" s="14"/>
      <c r="J14" s="28"/>
      <c r="K14" s="94"/>
    </row>
    <row r="15" spans="1:11" ht="12.75">
      <c r="A15" s="22">
        <v>0.2</v>
      </c>
      <c r="B15" s="42">
        <f t="shared" si="3"/>
        <v>85</v>
      </c>
      <c r="C15" s="48">
        <v>20</v>
      </c>
      <c r="D15" s="18">
        <f t="shared" si="1"/>
        <v>0.2</v>
      </c>
      <c r="E15" s="51">
        <v>65</v>
      </c>
      <c r="F15" s="10">
        <f t="shared" si="2"/>
        <v>20</v>
      </c>
      <c r="G15" s="55">
        <v>20</v>
      </c>
      <c r="H15" s="37">
        <f t="shared" si="0"/>
        <v>0</v>
      </c>
      <c r="I15" s="14"/>
      <c r="J15" s="28"/>
      <c r="K15" s="94"/>
    </row>
    <row r="16" spans="1:11" ht="12.75">
      <c r="A16" s="23">
        <v>0.1</v>
      </c>
      <c r="B16" s="43">
        <f t="shared" si="3"/>
        <v>85</v>
      </c>
      <c r="C16" s="49">
        <v>10</v>
      </c>
      <c r="D16" s="24">
        <f t="shared" si="1"/>
        <v>0.1</v>
      </c>
      <c r="E16" s="52">
        <v>65</v>
      </c>
      <c r="F16" s="10">
        <f t="shared" si="2"/>
        <v>20</v>
      </c>
      <c r="G16" s="56">
        <v>10</v>
      </c>
      <c r="H16" s="38">
        <f>IF(F16&gt;0,IF(OR(ISBLANK(A16),ISBLANK(B16),ISBLANK(C16),C$7:C$16=0,ISBLANK(D16),ISBLANK(E16),ISBLANK(F16),ISBLANK(G16),G$7:G$16=0),"",((C16-G16)/(C16*F16))),"-----")</f>
        <v>0</v>
      </c>
      <c r="I16" s="14"/>
      <c r="J16" s="28"/>
      <c r="K16" s="94"/>
    </row>
    <row r="17" spans="1:8" ht="13.5" thickBot="1">
      <c r="A17" s="78" t="s">
        <v>9</v>
      </c>
      <c r="B17" s="76"/>
      <c r="C17" s="76"/>
      <c r="D17" s="76"/>
      <c r="E17" s="76"/>
      <c r="F17" s="76"/>
      <c r="G17" s="77" t="s">
        <v>14</v>
      </c>
      <c r="H17" s="79">
        <f>AVERAGE(H8:H16)</f>
        <v>0</v>
      </c>
    </row>
    <row r="18" spans="1:8" ht="13.5" thickBot="1">
      <c r="A18" s="78"/>
      <c r="B18" s="76"/>
      <c r="C18" s="76"/>
      <c r="D18" s="76"/>
      <c r="E18" s="76"/>
      <c r="F18" s="76"/>
      <c r="G18" s="76"/>
      <c r="H18" s="75" t="s">
        <v>16</v>
      </c>
    </row>
    <row r="19" spans="1:10" ht="13.5" thickBot="1">
      <c r="A19" s="80"/>
      <c r="B19" s="81" t="s">
        <v>5</v>
      </c>
      <c r="I19" s="85"/>
      <c r="J19" s="19"/>
    </row>
    <row r="20" spans="1:10" ht="13.5" thickBot="1">
      <c r="A20" s="82"/>
      <c r="B20" s="81" t="s">
        <v>6</v>
      </c>
      <c r="I20" s="85"/>
      <c r="J20" s="19"/>
    </row>
    <row r="21" spans="1:10" ht="13.5" thickBot="1">
      <c r="A21" s="83"/>
      <c r="B21" s="81" t="s">
        <v>7</v>
      </c>
      <c r="I21" s="85"/>
      <c r="J21" s="19"/>
    </row>
    <row r="22" spans="9:10" ht="12.75">
      <c r="I22" s="85"/>
      <c r="J22" s="19"/>
    </row>
    <row r="23" spans="1:10" ht="12.75">
      <c r="A23" s="84" t="s">
        <v>25</v>
      </c>
      <c r="I23" s="85"/>
      <c r="J23" s="19"/>
    </row>
    <row r="24" spans="1:10" ht="12.75">
      <c r="A24" s="84" t="s">
        <v>23</v>
      </c>
      <c r="B24" s="19"/>
      <c r="C24" s="19"/>
      <c r="D24" s="19"/>
      <c r="E24" s="19"/>
      <c r="F24" s="19"/>
      <c r="G24" s="19"/>
      <c r="H24" s="19"/>
      <c r="I24" s="85"/>
      <c r="J24" s="19"/>
    </row>
    <row r="25" spans="2:10" ht="12.75">
      <c r="B25" s="13"/>
      <c r="C25" s="13"/>
      <c r="D25" s="13"/>
      <c r="E25" s="13"/>
      <c r="F25" s="13"/>
      <c r="G25" s="13"/>
      <c r="H25" s="13"/>
      <c r="I25" s="85"/>
      <c r="J25" s="19"/>
    </row>
    <row r="26" spans="1:10" ht="12.75">
      <c r="A26" s="25"/>
      <c r="B26" s="86"/>
      <c r="C26" s="87"/>
      <c r="D26" s="25"/>
      <c r="E26" s="26"/>
      <c r="F26" s="14"/>
      <c r="G26" s="27"/>
      <c r="H26" s="16"/>
      <c r="I26" s="85"/>
      <c r="J26" s="19"/>
    </row>
    <row r="27" spans="1:10" ht="12.75">
      <c r="A27" s="25"/>
      <c r="B27" s="86"/>
      <c r="C27" s="87"/>
      <c r="D27" s="25"/>
      <c r="E27" s="26"/>
      <c r="F27" s="14"/>
      <c r="G27" s="27"/>
      <c r="H27" s="16"/>
      <c r="I27" s="85"/>
      <c r="J27" s="19"/>
    </row>
    <row r="28" spans="1:10" ht="12.75">
      <c r="A28" s="25"/>
      <c r="B28" s="86"/>
      <c r="C28" s="87"/>
      <c r="D28" s="25"/>
      <c r="E28" s="26"/>
      <c r="F28" s="14"/>
      <c r="G28" s="27"/>
      <c r="H28" s="16"/>
      <c r="J28" s="19"/>
    </row>
    <row r="29" spans="1:8" ht="12.75">
      <c r="A29" s="25"/>
      <c r="B29" s="86"/>
      <c r="C29" s="87"/>
      <c r="D29" s="25"/>
      <c r="E29" s="26"/>
      <c r="F29" s="14"/>
      <c r="G29" s="27"/>
      <c r="H29" s="16"/>
    </row>
    <row r="30" spans="1:8" ht="12.75">
      <c r="A30" s="25"/>
      <c r="B30" s="86"/>
      <c r="C30" s="87"/>
      <c r="D30" s="25"/>
      <c r="E30" s="26"/>
      <c r="F30" s="14"/>
      <c r="G30" s="27"/>
      <c r="H30" s="16"/>
    </row>
    <row r="31" spans="1:8" ht="12.75">
      <c r="A31" s="25"/>
      <c r="B31" s="86"/>
      <c r="C31" s="87"/>
      <c r="D31" s="25"/>
      <c r="E31" s="26"/>
      <c r="F31" s="14"/>
      <c r="G31" s="27"/>
      <c r="H31" s="16"/>
    </row>
    <row r="32" spans="1:8" ht="12.75">
      <c r="A32" s="25"/>
      <c r="B32" s="86"/>
      <c r="C32" s="87"/>
      <c r="D32" s="25"/>
      <c r="E32" s="26"/>
      <c r="F32" s="14"/>
      <c r="G32" s="27"/>
      <c r="H32" s="16"/>
    </row>
    <row r="33" spans="1:8" ht="12.75">
      <c r="A33" s="25"/>
      <c r="B33" s="86"/>
      <c r="C33" s="87"/>
      <c r="D33" s="25"/>
      <c r="E33" s="26"/>
      <c r="F33" s="14"/>
      <c r="G33" s="27"/>
      <c r="H33" s="16"/>
    </row>
    <row r="34" spans="1:8" ht="12.75">
      <c r="A34" s="88"/>
      <c r="B34" s="19"/>
      <c r="C34" s="19"/>
      <c r="D34" s="19"/>
      <c r="E34" s="19"/>
      <c r="F34" s="19"/>
      <c r="G34" s="13"/>
      <c r="H34" s="89"/>
    </row>
    <row r="35" spans="1:8" ht="12.75">
      <c r="A35" s="19"/>
      <c r="B35" s="19"/>
      <c r="C35" s="19"/>
      <c r="D35" s="19"/>
      <c r="E35" s="19"/>
      <c r="F35" s="19"/>
      <c r="G35" s="19"/>
      <c r="H35" s="19"/>
    </row>
    <row r="36" spans="1:8" ht="12.75">
      <c r="A36" s="19"/>
      <c r="B36" s="19"/>
      <c r="C36" s="19"/>
      <c r="D36" s="19"/>
      <c r="E36" s="19"/>
      <c r="F36" s="19"/>
      <c r="G36" s="19"/>
      <c r="H36" s="19"/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8"/>
  <sheetViews>
    <sheetView showGridLines="0" zoomScale="90" zoomScaleNormal="90" workbookViewId="0" topLeftCell="A1">
      <selection activeCell="B7" sqref="B7"/>
    </sheetView>
  </sheetViews>
  <sheetFormatPr defaultColWidth="9.140625" defaultRowHeight="12.75"/>
  <cols>
    <col min="1" max="1" width="28.421875" style="71" bestFit="1" customWidth="1"/>
    <col min="2" max="2" width="15.28125" style="71" customWidth="1"/>
    <col min="3" max="3" width="21.00390625" style="71" bestFit="1" customWidth="1"/>
    <col min="4" max="4" width="22.8515625" style="71" bestFit="1" customWidth="1"/>
    <col min="5" max="5" width="14.7109375" style="71" bestFit="1" customWidth="1"/>
    <col min="6" max="6" width="6.8515625" style="71" bestFit="1" customWidth="1"/>
    <col min="7" max="7" width="24.57421875" style="71" bestFit="1" customWidth="1"/>
    <col min="8" max="8" width="21.28125" style="71" customWidth="1"/>
    <col min="9" max="9" width="22.8515625" style="71" bestFit="1" customWidth="1"/>
    <col min="10" max="16384" width="9.140625" style="71" customWidth="1"/>
  </cols>
  <sheetData>
    <row r="1" ht="27.75">
      <c r="A1" s="70" t="s">
        <v>27</v>
      </c>
    </row>
    <row r="3" spans="1:9" ht="12.75">
      <c r="A3" s="13"/>
      <c r="B3" s="16"/>
      <c r="C3" s="90"/>
      <c r="I3" s="19"/>
    </row>
    <row r="4" spans="1:9" ht="13.5" thickBot="1">
      <c r="A4" s="73"/>
      <c r="B4" s="91"/>
      <c r="C4" s="90"/>
      <c r="I4" s="19"/>
    </row>
    <row r="5" spans="1:9" ht="13.5" thickBot="1">
      <c r="A5" s="75" t="s">
        <v>15</v>
      </c>
      <c r="B5" s="76"/>
      <c r="C5" s="19"/>
      <c r="D5" s="75" t="s">
        <v>15</v>
      </c>
      <c r="E5" s="19"/>
      <c r="F5" s="19"/>
      <c r="G5" s="19"/>
      <c r="H5" s="19"/>
      <c r="I5" s="13"/>
    </row>
    <row r="6" spans="1:9" ht="12.75">
      <c r="A6" s="77" t="s">
        <v>10</v>
      </c>
      <c r="B6" s="92" t="s">
        <v>13</v>
      </c>
      <c r="C6" s="20" t="s">
        <v>2</v>
      </c>
      <c r="D6" s="53" t="s">
        <v>4</v>
      </c>
      <c r="E6" s="20" t="s">
        <v>11</v>
      </c>
      <c r="F6" s="8" t="s">
        <v>0</v>
      </c>
      <c r="G6" s="20" t="s">
        <v>12</v>
      </c>
      <c r="H6" s="57" t="s">
        <v>1</v>
      </c>
      <c r="I6" s="13"/>
    </row>
    <row r="7" spans="1:9" ht="12.75">
      <c r="A7" s="61">
        <v>1</v>
      </c>
      <c r="B7" s="12">
        <v>85</v>
      </c>
      <c r="C7" s="63">
        <v>100</v>
      </c>
      <c r="D7" s="17">
        <f>IF($C$7&gt;0,C7/$C$7,0)</f>
        <v>1</v>
      </c>
      <c r="E7" s="50">
        <v>85</v>
      </c>
      <c r="F7" s="9">
        <f>B7-E7</f>
        <v>0</v>
      </c>
      <c r="G7" s="54">
        <v>100</v>
      </c>
      <c r="H7" s="58" t="str">
        <f>IF(F7&gt;0,IF(OR(ISBLANK(A7),ISBLANK(B7),ISBLANK(C7),$C$7:$C$10=0,ISBLANK(D7),ISBLANK(E7),ISBLANK(F7),ISBLANK(G7),$G$7:$G$10=0),"",((C7-G7)/(C7*F7))),"-----")</f>
        <v>-----</v>
      </c>
      <c r="I7" s="28"/>
    </row>
    <row r="8" spans="1:9" ht="12.75">
      <c r="A8" s="62">
        <v>0.75</v>
      </c>
      <c r="B8" s="42">
        <f>$B$7</f>
        <v>85</v>
      </c>
      <c r="C8" s="64">
        <v>75</v>
      </c>
      <c r="D8" s="18">
        <f>IF($C$7&gt;0,C8/$C$7,0)</f>
        <v>0.75</v>
      </c>
      <c r="E8" s="51">
        <v>75</v>
      </c>
      <c r="F8" s="10">
        <f>B8-E8</f>
        <v>10</v>
      </c>
      <c r="G8" s="55">
        <v>75</v>
      </c>
      <c r="H8" s="37">
        <f>IF(F8&gt;0,IF(OR(ISBLANK(A8),ISBLANK(B8),ISBLANK(C8),$C$7:$C$10=0,ISBLANK(D8),ISBLANK(E8),ISBLANK(F8),ISBLANK(G8),$G$7:$G$10=0),"",((C8-G8)/(C8*F8))),"-----")</f>
        <v>0</v>
      </c>
      <c r="I8" s="28"/>
    </row>
    <row r="9" spans="1:9" ht="12.75">
      <c r="A9" s="62">
        <v>0.5</v>
      </c>
      <c r="B9" s="42">
        <f>$B$7</f>
        <v>85</v>
      </c>
      <c r="C9" s="64">
        <v>50</v>
      </c>
      <c r="D9" s="18">
        <f>IF($C$7&gt;0,C9/$C$7,0)</f>
        <v>0.5</v>
      </c>
      <c r="E9" s="51">
        <v>65</v>
      </c>
      <c r="F9" s="10">
        <f>B9-E9</f>
        <v>20</v>
      </c>
      <c r="G9" s="55">
        <v>50</v>
      </c>
      <c r="H9" s="37">
        <f>IF(F9&gt;0,IF(OR(ISBLANK(A9),ISBLANK(B9),ISBLANK(C9),$C$7:$C$10=0,ISBLANK(D9),ISBLANK(E9),ISBLANK(F9),ISBLANK(G9),$G$7:$G$10=0),"",((C9-G9)/(C9*F9))),"-----")</f>
        <v>0</v>
      </c>
      <c r="I9" s="28"/>
    </row>
    <row r="10" spans="1:9" ht="12.75">
      <c r="A10" s="59">
        <v>0.25</v>
      </c>
      <c r="B10" s="43">
        <f>$B$7</f>
        <v>85</v>
      </c>
      <c r="C10" s="60">
        <v>25</v>
      </c>
      <c r="D10" s="24">
        <f>IF($C$7&gt;0,C10/$C$7,0)</f>
        <v>0.25</v>
      </c>
      <c r="E10" s="52">
        <v>65</v>
      </c>
      <c r="F10" s="11">
        <f>B10-E10</f>
        <v>20</v>
      </c>
      <c r="G10" s="56">
        <v>25</v>
      </c>
      <c r="H10" s="38">
        <f>IF(F10&gt;0,IF(OR(ISBLANK(A10),ISBLANK(B10),ISBLANK(C10),$C$7:$C$10=0,ISBLANK(D10),ISBLANK(E10),ISBLANK(F10),ISBLANK(G10),$G$7:$G$10=0),"",((C10-G10)/(C10*F10))),"-----")</f>
        <v>0</v>
      </c>
      <c r="I10" s="28"/>
    </row>
    <row r="11" spans="1:8" ht="13.5" thickBot="1">
      <c r="A11" s="78" t="s">
        <v>9</v>
      </c>
      <c r="B11" s="76"/>
      <c r="C11" s="76"/>
      <c r="D11" s="76"/>
      <c r="E11" s="76"/>
      <c r="F11" s="76"/>
      <c r="G11" s="77" t="s">
        <v>14</v>
      </c>
      <c r="H11" s="79">
        <f>AVERAGE(H8:H10)</f>
        <v>0</v>
      </c>
    </row>
    <row r="12" spans="1:8" ht="13.5" thickBot="1">
      <c r="A12" s="78"/>
      <c r="B12" s="76"/>
      <c r="C12" s="76"/>
      <c r="D12" s="76"/>
      <c r="E12" s="76"/>
      <c r="F12" s="76"/>
      <c r="G12" s="76"/>
      <c r="H12" s="75" t="s">
        <v>16</v>
      </c>
    </row>
    <row r="13" spans="1:2" ht="13.5" thickBot="1">
      <c r="A13" s="80"/>
      <c r="B13" s="81" t="s">
        <v>5</v>
      </c>
    </row>
    <row r="14" spans="1:2" ht="13.5" thickBot="1">
      <c r="A14" s="82"/>
      <c r="B14" s="81" t="s">
        <v>6</v>
      </c>
    </row>
    <row r="15" spans="1:2" ht="13.5" thickBot="1">
      <c r="A15" s="83"/>
      <c r="B15" s="81" t="s">
        <v>7</v>
      </c>
    </row>
    <row r="17" ht="12.75">
      <c r="A17" s="84" t="s">
        <v>25</v>
      </c>
    </row>
    <row r="18" ht="12.75">
      <c r="A18" s="84" t="s">
        <v>23</v>
      </c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K36"/>
  <sheetViews>
    <sheetView showGridLines="0" zoomScale="90" zoomScaleNormal="90" workbookViewId="0" topLeftCell="A1">
      <selection activeCell="B7" sqref="B7"/>
    </sheetView>
  </sheetViews>
  <sheetFormatPr defaultColWidth="9.140625" defaultRowHeight="12.75"/>
  <cols>
    <col min="1" max="1" width="28.421875" style="71" customWidth="1"/>
    <col min="2" max="2" width="15.28125" style="71" customWidth="1"/>
    <col min="3" max="3" width="21.00390625" style="71" bestFit="1" customWidth="1"/>
    <col min="4" max="4" width="22.8515625" style="71" bestFit="1" customWidth="1"/>
    <col min="5" max="5" width="14.7109375" style="71" customWidth="1"/>
    <col min="6" max="6" width="6.8515625" style="71" customWidth="1"/>
    <col min="7" max="7" width="24.57421875" style="71" bestFit="1" customWidth="1"/>
    <col min="8" max="8" width="21.28125" style="71" bestFit="1" customWidth="1"/>
    <col min="9" max="9" width="21.00390625" style="71" customWidth="1"/>
    <col min="10" max="10" width="22.8515625" style="71" bestFit="1" customWidth="1"/>
    <col min="11" max="11" width="20.28125" style="71" bestFit="1" customWidth="1"/>
    <col min="12" max="16384" width="9.140625" style="71" customWidth="1"/>
  </cols>
  <sheetData>
    <row r="1" ht="27.75">
      <c r="A1" s="70" t="s">
        <v>28</v>
      </c>
    </row>
    <row r="3" spans="1:3" ht="12.75">
      <c r="A3" s="13"/>
      <c r="B3" s="36"/>
      <c r="C3" s="72"/>
    </row>
    <row r="4" spans="1:11" ht="13.5" thickBot="1">
      <c r="A4" s="73"/>
      <c r="B4" s="74"/>
      <c r="C4" s="72"/>
      <c r="I4" s="76"/>
      <c r="J4" s="76"/>
      <c r="K4" s="76"/>
    </row>
    <row r="5" spans="1:11" ht="13.5" thickBot="1">
      <c r="A5" s="75" t="s">
        <v>15</v>
      </c>
      <c r="B5" s="76"/>
      <c r="C5" s="19"/>
      <c r="D5" s="75" t="s">
        <v>15</v>
      </c>
      <c r="E5" s="19"/>
      <c r="F5" s="19"/>
      <c r="G5" s="19"/>
      <c r="H5" s="19"/>
      <c r="I5" s="19"/>
      <c r="J5" s="13"/>
      <c r="K5" s="19"/>
    </row>
    <row r="6" spans="1:11" ht="12.75">
      <c r="A6" s="77" t="s">
        <v>10</v>
      </c>
      <c r="B6" s="20" t="s">
        <v>13</v>
      </c>
      <c r="C6" s="20" t="s">
        <v>2</v>
      </c>
      <c r="D6" s="53" t="s">
        <v>4</v>
      </c>
      <c r="E6" s="20" t="s">
        <v>11</v>
      </c>
      <c r="F6" s="8" t="s">
        <v>0</v>
      </c>
      <c r="G6" s="20" t="s">
        <v>12</v>
      </c>
      <c r="H6" s="57" t="s">
        <v>1</v>
      </c>
      <c r="I6" s="13"/>
      <c r="J6" s="13"/>
      <c r="K6" s="19"/>
    </row>
    <row r="7" spans="1:11" ht="12.75">
      <c r="A7" s="21">
        <v>1</v>
      </c>
      <c r="B7" s="15">
        <v>29.44</v>
      </c>
      <c r="C7" s="47">
        <v>100</v>
      </c>
      <c r="D7" s="17">
        <f>IF($C$7&gt;0,C7/$C$7,0)</f>
        <v>1</v>
      </c>
      <c r="E7" s="65">
        <v>29.44</v>
      </c>
      <c r="F7" s="39">
        <f aca="true" t="shared" si="0" ref="F7:F13">B7-E7</f>
        <v>0</v>
      </c>
      <c r="G7" s="54">
        <v>100</v>
      </c>
      <c r="H7" s="33" t="str">
        <f>IF(F7&gt;0,IF(OR(ISBLANK(A7),ISBLANK(B7),ISBLANK(C7),C7:C16=0,ISBLANK(D7),ISBLANK(E7),ISBLANK(F7),ISBLANK(G7),G7:G16=0),"",((C7-G7)/(C7*F7))),"-----")</f>
        <v>-----</v>
      </c>
      <c r="I7" s="14"/>
      <c r="J7" s="34"/>
      <c r="K7" s="19"/>
    </row>
    <row r="8" spans="1:11" ht="12.75">
      <c r="A8" s="22">
        <v>0.9</v>
      </c>
      <c r="B8" s="44">
        <f>$B$7</f>
        <v>29.44</v>
      </c>
      <c r="C8" s="48">
        <v>90</v>
      </c>
      <c r="D8" s="18">
        <f aca="true" t="shared" si="1" ref="D8:D16">IF($C$7&gt;0,C8/$C$7,0)</f>
        <v>0.9</v>
      </c>
      <c r="E8" s="66">
        <v>27.22</v>
      </c>
      <c r="F8" s="40">
        <f t="shared" si="0"/>
        <v>2.2200000000000024</v>
      </c>
      <c r="G8" s="55">
        <v>90</v>
      </c>
      <c r="H8" s="68">
        <f aca="true" t="shared" si="2" ref="H8:H16">IF(F8&gt;0,IF(OR(ISBLANK(A8),ISBLANK(B8),ISBLANK(C8),C8:C17=0,ISBLANK(D8),ISBLANK(E8),ISBLANK(F8),ISBLANK(G8),G8:G17=0),"",((C8-G8)/(C8*F8))),"-----")</f>
        <v>0</v>
      </c>
      <c r="I8" s="14"/>
      <c r="J8" s="34"/>
      <c r="K8" s="14"/>
    </row>
    <row r="9" spans="1:11" ht="12.75">
      <c r="A9" s="22">
        <v>0.8</v>
      </c>
      <c r="B9" s="44">
        <f aca="true" t="shared" si="3" ref="B9:B16">$B$7</f>
        <v>29.44</v>
      </c>
      <c r="C9" s="48">
        <v>80</v>
      </c>
      <c r="D9" s="18">
        <f t="shared" si="1"/>
        <v>0.8</v>
      </c>
      <c r="E9" s="66">
        <v>25</v>
      </c>
      <c r="F9" s="40">
        <f t="shared" si="0"/>
        <v>4.440000000000001</v>
      </c>
      <c r="G9" s="55">
        <v>80</v>
      </c>
      <c r="H9" s="68">
        <f t="shared" si="2"/>
        <v>0</v>
      </c>
      <c r="I9" s="14"/>
      <c r="J9" s="34"/>
      <c r="K9" s="14"/>
    </row>
    <row r="10" spans="1:11" ht="12.75">
      <c r="A10" s="22">
        <v>0.7</v>
      </c>
      <c r="B10" s="44">
        <f t="shared" si="3"/>
        <v>29.44</v>
      </c>
      <c r="C10" s="48">
        <v>70</v>
      </c>
      <c r="D10" s="18">
        <f t="shared" si="1"/>
        <v>0.7</v>
      </c>
      <c r="E10" s="66">
        <v>22.78</v>
      </c>
      <c r="F10" s="40">
        <f t="shared" si="0"/>
        <v>6.66</v>
      </c>
      <c r="G10" s="55">
        <v>70</v>
      </c>
      <c r="H10" s="68">
        <f t="shared" si="2"/>
        <v>0</v>
      </c>
      <c r="I10" s="14"/>
      <c r="J10" s="34"/>
      <c r="K10" s="14"/>
    </row>
    <row r="11" spans="1:11" ht="12.75">
      <c r="A11" s="22">
        <v>0.6</v>
      </c>
      <c r="B11" s="44">
        <f t="shared" si="3"/>
        <v>29.44</v>
      </c>
      <c r="C11" s="48">
        <v>60</v>
      </c>
      <c r="D11" s="18">
        <f t="shared" si="1"/>
        <v>0.6</v>
      </c>
      <c r="E11" s="66">
        <v>20.56</v>
      </c>
      <c r="F11" s="40">
        <f t="shared" si="0"/>
        <v>8.880000000000003</v>
      </c>
      <c r="G11" s="55">
        <v>60</v>
      </c>
      <c r="H11" s="68">
        <f t="shared" si="2"/>
        <v>0</v>
      </c>
      <c r="I11" s="14"/>
      <c r="J11" s="34"/>
      <c r="K11" s="14"/>
    </row>
    <row r="12" spans="1:11" ht="12.75">
      <c r="A12" s="22">
        <v>0.5</v>
      </c>
      <c r="B12" s="44">
        <f t="shared" si="3"/>
        <v>29.44</v>
      </c>
      <c r="C12" s="48">
        <v>50</v>
      </c>
      <c r="D12" s="18">
        <f t="shared" si="1"/>
        <v>0.5</v>
      </c>
      <c r="E12" s="66">
        <v>18.33</v>
      </c>
      <c r="F12" s="40">
        <f t="shared" si="0"/>
        <v>11.110000000000003</v>
      </c>
      <c r="G12" s="55">
        <v>50</v>
      </c>
      <c r="H12" s="68">
        <f t="shared" si="2"/>
        <v>0</v>
      </c>
      <c r="I12" s="14"/>
      <c r="J12" s="34"/>
      <c r="K12" s="14"/>
    </row>
    <row r="13" spans="1:11" ht="12.75">
      <c r="A13" s="22">
        <v>0.4</v>
      </c>
      <c r="B13" s="44">
        <f t="shared" si="3"/>
        <v>29.44</v>
      </c>
      <c r="C13" s="48">
        <v>40</v>
      </c>
      <c r="D13" s="18">
        <f t="shared" si="1"/>
        <v>0.4</v>
      </c>
      <c r="E13" s="66">
        <v>18.33</v>
      </c>
      <c r="F13" s="40">
        <f t="shared" si="0"/>
        <v>11.110000000000003</v>
      </c>
      <c r="G13" s="55">
        <v>40</v>
      </c>
      <c r="H13" s="68">
        <f t="shared" si="2"/>
        <v>0</v>
      </c>
      <c r="I13" s="14"/>
      <c r="J13" s="34"/>
      <c r="K13" s="14"/>
    </row>
    <row r="14" spans="1:11" ht="12.75">
      <c r="A14" s="22">
        <v>0.3</v>
      </c>
      <c r="B14" s="44">
        <f t="shared" si="3"/>
        <v>29.44</v>
      </c>
      <c r="C14" s="48">
        <v>30</v>
      </c>
      <c r="D14" s="18">
        <f t="shared" si="1"/>
        <v>0.3</v>
      </c>
      <c r="E14" s="66">
        <v>18.33</v>
      </c>
      <c r="F14" s="40">
        <f>B14-E14</f>
        <v>11.110000000000003</v>
      </c>
      <c r="G14" s="55">
        <v>30</v>
      </c>
      <c r="H14" s="68">
        <f t="shared" si="2"/>
        <v>0</v>
      </c>
      <c r="I14" s="14"/>
      <c r="J14" s="34"/>
      <c r="K14" s="14"/>
    </row>
    <row r="15" spans="1:11" ht="12.75">
      <c r="A15" s="22">
        <v>0.2</v>
      </c>
      <c r="B15" s="44">
        <f t="shared" si="3"/>
        <v>29.44</v>
      </c>
      <c r="C15" s="48">
        <v>20</v>
      </c>
      <c r="D15" s="18">
        <f t="shared" si="1"/>
        <v>0.2</v>
      </c>
      <c r="E15" s="66">
        <v>18.33</v>
      </c>
      <c r="F15" s="40">
        <f>B15-E15</f>
        <v>11.110000000000003</v>
      </c>
      <c r="G15" s="55">
        <v>20</v>
      </c>
      <c r="H15" s="68">
        <f t="shared" si="2"/>
        <v>0</v>
      </c>
      <c r="I15" s="14"/>
      <c r="J15" s="34"/>
      <c r="K15" s="14"/>
    </row>
    <row r="16" spans="1:11" ht="12.75">
      <c r="A16" s="23">
        <v>0.1</v>
      </c>
      <c r="B16" s="45">
        <f t="shared" si="3"/>
        <v>29.44</v>
      </c>
      <c r="C16" s="49">
        <v>10</v>
      </c>
      <c r="D16" s="24">
        <f t="shared" si="1"/>
        <v>0.1</v>
      </c>
      <c r="E16" s="67">
        <v>18.33</v>
      </c>
      <c r="F16" s="41">
        <f>B16-E16</f>
        <v>11.110000000000003</v>
      </c>
      <c r="G16" s="56">
        <v>10</v>
      </c>
      <c r="H16" s="69">
        <f t="shared" si="2"/>
        <v>0</v>
      </c>
      <c r="I16" s="14"/>
      <c r="J16" s="34"/>
      <c r="K16" s="14"/>
    </row>
    <row r="17" spans="1:8" ht="13.5" thickBot="1">
      <c r="A17" s="78" t="s">
        <v>9</v>
      </c>
      <c r="B17" s="76"/>
      <c r="C17" s="76"/>
      <c r="D17" s="76"/>
      <c r="E17" s="76"/>
      <c r="F17" s="76"/>
      <c r="G17" s="77" t="s">
        <v>14</v>
      </c>
      <c r="H17" s="79">
        <f>AVERAGE(H8:H16)</f>
        <v>0</v>
      </c>
    </row>
    <row r="18" spans="1:8" ht="13.5" thickBot="1">
      <c r="A18" s="78"/>
      <c r="B18" s="76"/>
      <c r="C18" s="76"/>
      <c r="D18" s="76"/>
      <c r="E18" s="76"/>
      <c r="F18" s="76"/>
      <c r="G18" s="76"/>
      <c r="H18" s="75" t="s">
        <v>16</v>
      </c>
    </row>
    <row r="19" spans="1:10" ht="13.5" thickBot="1">
      <c r="A19" s="80"/>
      <c r="B19" s="81" t="s">
        <v>5</v>
      </c>
      <c r="I19" s="85"/>
      <c r="J19" s="19"/>
    </row>
    <row r="20" spans="1:10" ht="13.5" thickBot="1">
      <c r="A20" s="82"/>
      <c r="B20" s="81" t="s">
        <v>6</v>
      </c>
      <c r="I20" s="85"/>
      <c r="J20" s="19"/>
    </row>
    <row r="21" spans="1:10" ht="13.5" thickBot="1">
      <c r="A21" s="83"/>
      <c r="B21" s="81" t="s">
        <v>7</v>
      </c>
      <c r="I21" s="85"/>
      <c r="J21" s="19"/>
    </row>
    <row r="22" spans="9:10" ht="12.75">
      <c r="I22" s="85"/>
      <c r="J22" s="19"/>
    </row>
    <row r="23" spans="1:10" ht="12.75">
      <c r="A23" s="84" t="s">
        <v>22</v>
      </c>
      <c r="I23" s="85"/>
      <c r="J23" s="19"/>
    </row>
    <row r="24" spans="1:10" ht="12.75">
      <c r="A24" s="84" t="s">
        <v>24</v>
      </c>
      <c r="B24" s="19"/>
      <c r="C24" s="19"/>
      <c r="D24" s="19"/>
      <c r="E24" s="19"/>
      <c r="F24" s="19"/>
      <c r="G24" s="19"/>
      <c r="H24" s="19"/>
      <c r="I24" s="85"/>
      <c r="J24" s="19"/>
    </row>
    <row r="25" spans="2:10" ht="12.75">
      <c r="B25" s="13"/>
      <c r="C25" s="13"/>
      <c r="D25" s="13"/>
      <c r="E25" s="13"/>
      <c r="F25" s="13"/>
      <c r="G25" s="13"/>
      <c r="H25" s="13"/>
      <c r="I25" s="85"/>
      <c r="J25" s="19"/>
    </row>
    <row r="26" spans="1:10" ht="12.75">
      <c r="A26" s="25"/>
      <c r="B26" s="86"/>
      <c r="C26" s="87"/>
      <c r="D26" s="25"/>
      <c r="E26" s="35"/>
      <c r="F26" s="14"/>
      <c r="G26" s="27"/>
      <c r="H26" s="36"/>
      <c r="I26" s="85"/>
      <c r="J26" s="19"/>
    </row>
    <row r="27" spans="1:10" ht="12.75">
      <c r="A27" s="25"/>
      <c r="B27" s="86"/>
      <c r="C27" s="87"/>
      <c r="D27" s="25"/>
      <c r="E27" s="35"/>
      <c r="F27" s="14"/>
      <c r="G27" s="27"/>
      <c r="H27" s="36"/>
      <c r="I27" s="85"/>
      <c r="J27" s="19"/>
    </row>
    <row r="28" spans="1:10" ht="12.75">
      <c r="A28" s="25"/>
      <c r="B28" s="86"/>
      <c r="C28" s="87"/>
      <c r="D28" s="25"/>
      <c r="E28" s="35"/>
      <c r="F28" s="14"/>
      <c r="G28" s="27"/>
      <c r="H28" s="36"/>
      <c r="J28" s="19"/>
    </row>
    <row r="29" spans="1:8" ht="12.75">
      <c r="A29" s="25"/>
      <c r="B29" s="86"/>
      <c r="C29" s="87"/>
      <c r="D29" s="25"/>
      <c r="E29" s="35"/>
      <c r="F29" s="14"/>
      <c r="G29" s="27"/>
      <c r="H29" s="36"/>
    </row>
    <row r="30" spans="1:8" ht="12.75">
      <c r="A30" s="25"/>
      <c r="B30" s="86"/>
      <c r="C30" s="87"/>
      <c r="D30" s="25"/>
      <c r="E30" s="35"/>
      <c r="F30" s="14"/>
      <c r="G30" s="27"/>
      <c r="H30" s="36"/>
    </row>
    <row r="31" spans="1:8" ht="12.75">
      <c r="A31" s="25"/>
      <c r="B31" s="86"/>
      <c r="C31" s="87"/>
      <c r="D31" s="25"/>
      <c r="E31" s="35"/>
      <c r="F31" s="14"/>
      <c r="G31" s="27"/>
      <c r="H31" s="36"/>
    </row>
    <row r="32" spans="1:8" ht="12.75">
      <c r="A32" s="25"/>
      <c r="B32" s="86"/>
      <c r="C32" s="87"/>
      <c r="D32" s="25"/>
      <c r="E32" s="35"/>
      <c r="F32" s="27"/>
      <c r="G32" s="27"/>
      <c r="H32" s="36"/>
    </row>
    <row r="33" spans="1:8" ht="12.75">
      <c r="A33" s="25"/>
      <c r="B33" s="86"/>
      <c r="C33" s="87"/>
      <c r="D33" s="25"/>
      <c r="E33" s="35"/>
      <c r="F33" s="14"/>
      <c r="G33" s="27"/>
      <c r="H33" s="36"/>
    </row>
    <row r="34" spans="1:8" ht="12.75">
      <c r="A34" s="88"/>
      <c r="B34" s="19"/>
      <c r="C34" s="19"/>
      <c r="D34" s="19"/>
      <c r="E34" s="19"/>
      <c r="F34" s="19"/>
      <c r="G34" s="13"/>
      <c r="H34" s="89"/>
    </row>
    <row r="35" spans="1:8" ht="12.75">
      <c r="A35" s="19"/>
      <c r="B35" s="19"/>
      <c r="C35" s="19"/>
      <c r="D35" s="19"/>
      <c r="E35" s="19"/>
      <c r="F35" s="19"/>
      <c r="G35" s="19"/>
      <c r="H35" s="19"/>
    </row>
    <row r="36" spans="1:8" ht="12.75">
      <c r="A36" s="19"/>
      <c r="B36" s="19"/>
      <c r="C36" s="19"/>
      <c r="D36" s="19"/>
      <c r="E36" s="19"/>
      <c r="F36" s="19"/>
      <c r="G36" s="19"/>
      <c r="H36" s="19"/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"/>
  <dimension ref="A1:I18"/>
  <sheetViews>
    <sheetView showGridLines="0" zoomScale="90" zoomScaleNormal="90" workbookViewId="0" topLeftCell="A1">
      <selection activeCell="B7" sqref="B7"/>
    </sheetView>
  </sheetViews>
  <sheetFormatPr defaultColWidth="9.140625" defaultRowHeight="12.75"/>
  <cols>
    <col min="1" max="1" width="28.421875" style="71" bestFit="1" customWidth="1"/>
    <col min="2" max="2" width="15.28125" style="71" customWidth="1"/>
    <col min="3" max="3" width="21.00390625" style="71" bestFit="1" customWidth="1"/>
    <col min="4" max="4" width="22.8515625" style="71" bestFit="1" customWidth="1"/>
    <col min="5" max="5" width="14.7109375" style="71" bestFit="1" customWidth="1"/>
    <col min="6" max="6" width="6.8515625" style="71" bestFit="1" customWidth="1"/>
    <col min="7" max="7" width="24.57421875" style="71" bestFit="1" customWidth="1"/>
    <col min="8" max="8" width="21.28125" style="71" customWidth="1"/>
    <col min="9" max="9" width="22.8515625" style="71" bestFit="1" customWidth="1"/>
    <col min="10" max="16384" width="9.140625" style="71" customWidth="1"/>
  </cols>
  <sheetData>
    <row r="1" ht="27.75">
      <c r="A1" s="70" t="s">
        <v>29</v>
      </c>
    </row>
    <row r="3" spans="1:9" ht="12.75">
      <c r="A3" s="13"/>
      <c r="B3" s="36"/>
      <c r="C3" s="72"/>
      <c r="I3" s="19"/>
    </row>
    <row r="4" spans="1:9" ht="13.5" thickBot="1">
      <c r="A4" s="73"/>
      <c r="B4" s="74"/>
      <c r="C4" s="72"/>
      <c r="I4" s="19"/>
    </row>
    <row r="5" spans="1:9" ht="13.5" thickBot="1">
      <c r="A5" s="75" t="s">
        <v>15</v>
      </c>
      <c r="B5" s="76"/>
      <c r="C5" s="19"/>
      <c r="D5" s="75" t="s">
        <v>15</v>
      </c>
      <c r="E5" s="19"/>
      <c r="F5" s="19"/>
      <c r="G5" s="19"/>
      <c r="H5" s="19"/>
      <c r="I5" s="13"/>
    </row>
    <row r="6" spans="1:9" ht="12.75">
      <c r="A6" s="77" t="s">
        <v>10</v>
      </c>
      <c r="B6" s="20" t="s">
        <v>13</v>
      </c>
      <c r="C6" s="20" t="s">
        <v>2</v>
      </c>
      <c r="D6" s="53" t="s">
        <v>4</v>
      </c>
      <c r="E6" s="20" t="s">
        <v>11</v>
      </c>
      <c r="F6" s="8" t="s">
        <v>0</v>
      </c>
      <c r="G6" s="20" t="s">
        <v>12</v>
      </c>
      <c r="H6" s="29" t="s">
        <v>1</v>
      </c>
      <c r="I6" s="13"/>
    </row>
    <row r="7" spans="1:9" ht="12.75">
      <c r="A7" s="21">
        <v>1</v>
      </c>
      <c r="B7" s="15">
        <v>29.44</v>
      </c>
      <c r="C7" s="47">
        <v>100</v>
      </c>
      <c r="D7" s="17">
        <f>IF($C$7&gt;0,C7/$C$7,0)</f>
        <v>1</v>
      </c>
      <c r="E7" s="65">
        <v>29.44</v>
      </c>
      <c r="F7" s="39">
        <f>B7-E7</f>
        <v>0</v>
      </c>
      <c r="G7" s="30">
        <v>100</v>
      </c>
      <c r="H7" s="33" t="str">
        <f>IF(F7&gt;0,IF(OR(ISBLANK(A7),ISBLANK(B7),ISBLANK(C7),C7:C10=0,ISBLANK(D7),ISBLANK(E7),ISBLANK(F7),ISBLANK(G7),G7:G10=0),"",((C7-G7)/(C7*F7))),"-----")</f>
        <v>-----</v>
      </c>
      <c r="I7" s="34"/>
    </row>
    <row r="8" spans="1:9" ht="12.75">
      <c r="A8" s="22">
        <v>0.75</v>
      </c>
      <c r="B8" s="44">
        <f>$B$7</f>
        <v>29.44</v>
      </c>
      <c r="C8" s="48">
        <v>75</v>
      </c>
      <c r="D8" s="18">
        <f>IF($C$7&gt;0,C8/$C$7,0)</f>
        <v>0.75</v>
      </c>
      <c r="E8" s="66">
        <v>23.89</v>
      </c>
      <c r="F8" s="40">
        <f>B8-E8</f>
        <v>5.550000000000001</v>
      </c>
      <c r="G8" s="31">
        <v>75</v>
      </c>
      <c r="H8" s="33">
        <f>IF(F8&gt;0,IF(OR(ISBLANK(A8),ISBLANK(B8),ISBLANK(C8),C8:C11=0,ISBLANK(D8),ISBLANK(E8),ISBLANK(F8),ISBLANK(G8),G8:G11=0),"",((C8-G8)/(C8*F8))),"-----")</f>
        <v>0</v>
      </c>
      <c r="I8" s="34"/>
    </row>
    <row r="9" spans="1:9" ht="12.75">
      <c r="A9" s="22">
        <v>0.5</v>
      </c>
      <c r="B9" s="44">
        <f>$B$7</f>
        <v>29.44</v>
      </c>
      <c r="C9" s="48">
        <v>50</v>
      </c>
      <c r="D9" s="18">
        <f>IF($C$7&gt;0,C9/$C$7,0)</f>
        <v>0.5</v>
      </c>
      <c r="E9" s="66">
        <v>18.33</v>
      </c>
      <c r="F9" s="40">
        <f>B9-E9</f>
        <v>11.110000000000003</v>
      </c>
      <c r="G9" s="31">
        <v>50</v>
      </c>
      <c r="H9" s="33">
        <f>IF(F9&gt;0,IF(OR(ISBLANK(A9),ISBLANK(B9),ISBLANK(C9),C9:C12=0,ISBLANK(D9),ISBLANK(E9),ISBLANK(F9),ISBLANK(G9),G9:G12=0),"",((C9-G9)/(C9*F9))),"-----")</f>
        <v>0</v>
      </c>
      <c r="I9" s="34"/>
    </row>
    <row r="10" spans="1:9" ht="12.75">
      <c r="A10" s="23">
        <v>0.25</v>
      </c>
      <c r="B10" s="45">
        <f>$B$7</f>
        <v>29.44</v>
      </c>
      <c r="C10" s="49">
        <v>25</v>
      </c>
      <c r="D10" s="24">
        <f>IF($C$7&gt;0,C10/$C$7,0)</f>
        <v>0.25</v>
      </c>
      <c r="E10" s="67">
        <v>18.33</v>
      </c>
      <c r="F10" s="41">
        <f>B10-E10</f>
        <v>11.110000000000003</v>
      </c>
      <c r="G10" s="32">
        <v>25</v>
      </c>
      <c r="H10" s="33">
        <f>IF(F10&gt;0,IF(OR(ISBLANK(A10),ISBLANK(B10),ISBLANK(C10),C10:C13=0,ISBLANK(D10),ISBLANK(E10),ISBLANK(F10),ISBLANK(G10),G10:G13=0),"",((C10-G10)/(C10*F10))),"-----")</f>
        <v>0</v>
      </c>
      <c r="I10" s="34"/>
    </row>
    <row r="11" spans="1:8" ht="13.5" thickBot="1">
      <c r="A11" s="78" t="s">
        <v>9</v>
      </c>
      <c r="B11" s="76"/>
      <c r="C11" s="76"/>
      <c r="D11" s="76"/>
      <c r="E11" s="76"/>
      <c r="F11" s="76"/>
      <c r="G11" s="77" t="s">
        <v>14</v>
      </c>
      <c r="H11" s="79">
        <f>AVERAGE(H8:H10)</f>
        <v>0</v>
      </c>
    </row>
    <row r="12" spans="1:8" ht="13.5" thickBot="1">
      <c r="A12" s="78"/>
      <c r="B12" s="76"/>
      <c r="C12" s="76"/>
      <c r="D12" s="76"/>
      <c r="E12" s="76"/>
      <c r="F12" s="76"/>
      <c r="G12" s="76"/>
      <c r="H12" s="75" t="s">
        <v>16</v>
      </c>
    </row>
    <row r="13" spans="1:2" ht="13.5" thickBot="1">
      <c r="A13" s="80"/>
      <c r="B13" s="81" t="s">
        <v>5</v>
      </c>
    </row>
    <row r="14" spans="1:2" ht="13.5" thickBot="1">
      <c r="A14" s="82"/>
      <c r="B14" s="81" t="s">
        <v>6</v>
      </c>
    </row>
    <row r="15" spans="1:2" ht="13.5" thickBot="1">
      <c r="A15" s="83"/>
      <c r="B15" s="81" t="s">
        <v>7</v>
      </c>
    </row>
    <row r="17" ht="12.75">
      <c r="A17" s="84" t="s">
        <v>22</v>
      </c>
    </row>
    <row r="18" ht="12.75">
      <c r="A18" s="84" t="s">
        <v>24</v>
      </c>
    </row>
  </sheetData>
  <sheetProtection password="9FEB" sheet="1" objects="1" scenarios="1"/>
  <printOptions/>
  <pageMargins left="0.75" right="0.75" top="1" bottom="1" header="0.5" footer="0.5"/>
  <pageSetup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Trane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Walters - Trane</dc:creator>
  <cp:keywords/>
  <dc:description>Password = tranecds</dc:description>
  <cp:lastModifiedBy>Kevin Walters</cp:lastModifiedBy>
  <dcterms:created xsi:type="dcterms:W3CDTF">2001-09-05T22:02:51Z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